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6095" windowHeight="73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1" i="1" l="1"/>
  <c r="N11" i="1" s="1"/>
  <c r="I11" i="1"/>
  <c r="O11" i="1" s="1"/>
  <c r="J11" i="1"/>
  <c r="P11" i="1" s="1"/>
  <c r="K11" i="1"/>
  <c r="Q11" i="1" s="1"/>
  <c r="L11" i="1"/>
  <c r="R11" i="1" s="1"/>
  <c r="H12" i="1"/>
  <c r="N12" i="1" s="1"/>
  <c r="I12" i="1"/>
  <c r="O12" i="1" s="1"/>
  <c r="J12" i="1"/>
  <c r="P12" i="1" s="1"/>
  <c r="K12" i="1"/>
  <c r="Q12" i="1" s="1"/>
  <c r="L12" i="1"/>
  <c r="R12" i="1" s="1"/>
  <c r="H13" i="1"/>
  <c r="N13" i="1" s="1"/>
  <c r="I13" i="1"/>
  <c r="O13" i="1" s="1"/>
  <c r="J13" i="1"/>
  <c r="P13" i="1" s="1"/>
  <c r="K13" i="1"/>
  <c r="Q13" i="1" s="1"/>
  <c r="L13" i="1"/>
  <c r="R13" i="1" s="1"/>
  <c r="H14" i="1"/>
  <c r="N14" i="1" s="1"/>
  <c r="I14" i="1"/>
  <c r="O14" i="1" s="1"/>
  <c r="J14" i="1"/>
  <c r="P14" i="1" s="1"/>
  <c r="K14" i="1"/>
  <c r="Q14" i="1" s="1"/>
  <c r="L14" i="1"/>
  <c r="R14" i="1" s="1"/>
  <c r="H15" i="1"/>
  <c r="N15" i="1" s="1"/>
  <c r="I15" i="1"/>
  <c r="O15" i="1" s="1"/>
  <c r="J15" i="1"/>
  <c r="P15" i="1" s="1"/>
  <c r="K15" i="1"/>
  <c r="Q15" i="1" s="1"/>
  <c r="L15" i="1"/>
  <c r="R15" i="1" s="1"/>
  <c r="H16" i="1"/>
  <c r="N16" i="1" s="1"/>
  <c r="I16" i="1"/>
  <c r="O16" i="1" s="1"/>
  <c r="J16" i="1"/>
  <c r="P16" i="1" s="1"/>
  <c r="K16" i="1"/>
  <c r="Q16" i="1" s="1"/>
  <c r="L16" i="1"/>
  <c r="R16" i="1" s="1"/>
  <c r="H17" i="1"/>
  <c r="N17" i="1" s="1"/>
  <c r="I17" i="1"/>
  <c r="O17" i="1" s="1"/>
  <c r="J17" i="1"/>
  <c r="P17" i="1" s="1"/>
  <c r="K17" i="1"/>
  <c r="Q17" i="1" s="1"/>
  <c r="L17" i="1"/>
  <c r="R17" i="1" s="1"/>
  <c r="H18" i="1"/>
  <c r="N18" i="1" s="1"/>
  <c r="I18" i="1"/>
  <c r="O18" i="1" s="1"/>
  <c r="J18" i="1"/>
  <c r="P18" i="1" s="1"/>
  <c r="K18" i="1"/>
  <c r="Q18" i="1" s="1"/>
  <c r="L18" i="1"/>
  <c r="R18" i="1" s="1"/>
  <c r="V18" i="1"/>
  <c r="V17" i="1"/>
  <c r="V16" i="1"/>
  <c r="V15" i="1"/>
  <c r="V14" i="1"/>
  <c r="V13" i="1"/>
  <c r="V12" i="1"/>
  <c r="T12" i="1"/>
  <c r="T13" i="1" s="1"/>
  <c r="T14" i="1" s="1"/>
  <c r="T15" i="1" s="1"/>
  <c r="T16" i="1" s="1"/>
  <c r="T17" i="1" s="1"/>
  <c r="V11" i="1"/>
</calcChain>
</file>

<file path=xl/sharedStrings.xml><?xml version="1.0" encoding="utf-8"?>
<sst xmlns="http://schemas.openxmlformats.org/spreadsheetml/2006/main" count="21" uniqueCount="16">
  <si>
    <t>Time, min</t>
  </si>
  <si>
    <t>Read out unit: AFU</t>
  </si>
  <si>
    <t>Read out unit: uM</t>
  </si>
  <si>
    <t>[NAD], uM</t>
  </si>
  <si>
    <t>[Standard], uM</t>
  </si>
  <si>
    <t>AFU</t>
  </si>
  <si>
    <t>Corrected AFU</t>
  </si>
  <si>
    <t>Initial Rate</t>
  </si>
  <si>
    <t>[NAD+], uM</t>
  </si>
  <si>
    <t>0, 100, 375, 750, 1500, 3000</t>
  </si>
  <si>
    <t>[FdL2 Peptide], uM</t>
  </si>
  <si>
    <t>Enzo SIRT3, U</t>
  </si>
  <si>
    <t>Time points, min</t>
  </si>
  <si>
    <t>0, 10, 20, 30, 60, 120, 180, 240</t>
  </si>
  <si>
    <t>Standard Curve</t>
  </si>
  <si>
    <r>
      <t xml:space="preserve">Temp., 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</si>
</sst>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164" fontId="1" fillId="0" borderId="0" xfId="0" applyNumberFormat="1" applyFont="1" applyBorder="1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2" fillId="0" borderId="0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Border="1"/>
    <xf numFmtId="1" fontId="0" fillId="0" borderId="0" xfId="0" applyNumberFormat="1" applyFill="1" applyBorder="1"/>
    <xf numFmtId="1" fontId="0" fillId="0" borderId="2" xfId="0" applyNumberFormat="1" applyBorder="1"/>
    <xf numFmtId="1" fontId="1" fillId="0" borderId="0" xfId="0" applyNumberFormat="1" applyFont="1" applyBorder="1"/>
    <xf numFmtId="0" fontId="0" fillId="0" borderId="0" xfId="0" applyBorder="1" applyAlignment="1">
      <alignment horizontal="center"/>
    </xf>
    <xf numFmtId="165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17455849692997"/>
          <c:y val="6.6681799910146416E-2"/>
          <c:w val="0.80443937720454661"/>
          <c:h val="0.714213898938308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6875642807092553"/>
                  <c:y val="5.0655222151285144E-2"/>
                </c:manualLayout>
              </c:layout>
              <c:numFmt formatCode="General" sourceLinked="0"/>
            </c:trendlineLbl>
          </c:trendline>
          <c:xVal>
            <c:numRef>
              <c:f>'[1]SIRT3 Control'!$S$4:$S$11</c:f>
              <c:numCache>
                <c:formatCode>General</c:formatCode>
                <c:ptCount val="8"/>
                <c:pt idx="0">
                  <c:v>15</c:v>
                </c:pt>
                <c:pt idx="1">
                  <c:v>7.5</c:v>
                </c:pt>
                <c:pt idx="2">
                  <c:v>3.75</c:v>
                </c:pt>
                <c:pt idx="3">
                  <c:v>1.875</c:v>
                </c:pt>
                <c:pt idx="4">
                  <c:v>0.9375</c:v>
                </c:pt>
                <c:pt idx="5">
                  <c:v>0.46875</c:v>
                </c:pt>
                <c:pt idx="6">
                  <c:v>0.234375</c:v>
                </c:pt>
                <c:pt idx="7">
                  <c:v>0</c:v>
                </c:pt>
              </c:numCache>
            </c:numRef>
          </c:xVal>
          <c:yVal>
            <c:numRef>
              <c:f>'[1]SIRT3 Control'!$U$4:$U$11</c:f>
              <c:numCache>
                <c:formatCode>General</c:formatCode>
                <c:ptCount val="8"/>
                <c:pt idx="0">
                  <c:v>2483</c:v>
                </c:pt>
                <c:pt idx="1">
                  <c:v>1287</c:v>
                </c:pt>
                <c:pt idx="2">
                  <c:v>648</c:v>
                </c:pt>
                <c:pt idx="3">
                  <c:v>334</c:v>
                </c:pt>
                <c:pt idx="4">
                  <c:v>162</c:v>
                </c:pt>
                <c:pt idx="5">
                  <c:v>82</c:v>
                </c:pt>
                <c:pt idx="6">
                  <c:v>34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75168"/>
        <c:axId val="97120640"/>
      </c:scatterChart>
      <c:valAx>
        <c:axId val="9317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[Standard], uM</a:t>
                </a:r>
              </a:p>
            </c:rich>
          </c:tx>
          <c:layout>
            <c:manualLayout>
              <c:xMode val="edge"/>
              <c:yMode val="edge"/>
              <c:x val="0.50297644921081697"/>
              <c:y val="0.908678442221749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7120640"/>
        <c:crosses val="autoZero"/>
        <c:crossBetween val="midCat"/>
      </c:valAx>
      <c:valAx>
        <c:axId val="9712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AFU</a:t>
                </a:r>
              </a:p>
            </c:rich>
          </c:tx>
          <c:layout>
            <c:manualLayout>
              <c:xMode val="edge"/>
              <c:yMode val="edge"/>
              <c:x val="3.0165912518853753E-3"/>
              <c:y val="0.240830436735948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317516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581025</xdr:colOff>
      <xdr:row>7</xdr:row>
      <xdr:rowOff>0</xdr:rowOff>
    </xdr:from>
    <xdr:to>
      <xdr:col>28</xdr:col>
      <xdr:colOff>523875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mclab\My%20Documents\Group%20members\XG\Excel\SIRT3\SIRT3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T3 Control"/>
      <sheetName val="Nonlin Fit_AFU"/>
      <sheetName val="Linear reg_AFU"/>
      <sheetName val="Nonlin Fit_uM"/>
      <sheetName val="Linear reg_uM"/>
    </sheetNames>
    <sheetDataSet>
      <sheetData sheetId="0">
        <row r="4">
          <cell r="G4">
            <v>0</v>
          </cell>
          <cell r="S4">
            <v>15</v>
          </cell>
          <cell r="U4">
            <v>2483</v>
          </cell>
        </row>
        <row r="5">
          <cell r="S5">
            <v>7.5</v>
          </cell>
          <cell r="U5">
            <v>1287</v>
          </cell>
        </row>
        <row r="6">
          <cell r="S6">
            <v>3.75</v>
          </cell>
          <cell r="U6">
            <v>648</v>
          </cell>
        </row>
        <row r="7">
          <cell r="S7">
            <v>1.875</v>
          </cell>
          <cell r="U7">
            <v>334</v>
          </cell>
        </row>
        <row r="8">
          <cell r="S8">
            <v>0.9375</v>
          </cell>
          <cell r="U8">
            <v>162</v>
          </cell>
        </row>
        <row r="9">
          <cell r="S9">
            <v>0.46875</v>
          </cell>
          <cell r="U9">
            <v>82</v>
          </cell>
        </row>
        <row r="10">
          <cell r="S10">
            <v>0.234375</v>
          </cell>
          <cell r="U10">
            <v>34</v>
          </cell>
        </row>
        <row r="11">
          <cell r="S11">
            <v>0</v>
          </cell>
          <cell r="U1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A18" sqref="A18"/>
    </sheetView>
  </sheetViews>
  <sheetFormatPr defaultRowHeight="15" x14ac:dyDescent="0.25"/>
  <cols>
    <col min="1" max="1" width="18" customWidth="1"/>
    <col min="13" max="17" width="9.5703125" bestFit="1" customWidth="1"/>
    <col min="19" max="19" width="1.85546875" customWidth="1"/>
    <col min="20" max="20" width="14.28515625" customWidth="1"/>
  </cols>
  <sheetData>
    <row r="1" spans="1:23" ht="15.75" x14ac:dyDescent="0.25">
      <c r="A1" s="25" t="s">
        <v>7</v>
      </c>
    </row>
    <row r="2" spans="1:23" x14ac:dyDescent="0.25">
      <c r="A2" s="24" t="s">
        <v>8</v>
      </c>
      <c r="B2" t="s">
        <v>9</v>
      </c>
    </row>
    <row r="3" spans="1:23" x14ac:dyDescent="0.25">
      <c r="A3" s="24" t="s">
        <v>10</v>
      </c>
      <c r="B3">
        <v>100</v>
      </c>
    </row>
    <row r="4" spans="1:23" x14ac:dyDescent="0.25">
      <c r="A4" s="24" t="s">
        <v>11</v>
      </c>
      <c r="B4">
        <v>2.5</v>
      </c>
    </row>
    <row r="5" spans="1:23" ht="17.25" x14ac:dyDescent="0.25">
      <c r="A5" s="24" t="s">
        <v>15</v>
      </c>
      <c r="B5">
        <v>37</v>
      </c>
    </row>
    <row r="7" spans="1:23" x14ac:dyDescent="0.25">
      <c r="A7" t="s">
        <v>12</v>
      </c>
      <c r="B7" t="s">
        <v>13</v>
      </c>
    </row>
    <row r="8" spans="1:23" x14ac:dyDescent="0.25">
      <c r="A8" s="19"/>
      <c r="B8" s="19" t="s">
        <v>1</v>
      </c>
      <c r="C8" s="19"/>
      <c r="D8" s="19"/>
      <c r="E8" s="19"/>
      <c r="F8" s="20"/>
      <c r="G8" s="19" t="s">
        <v>1</v>
      </c>
      <c r="H8" s="19"/>
      <c r="I8" s="19"/>
      <c r="J8" s="19"/>
      <c r="K8" s="19"/>
      <c r="L8" s="19"/>
      <c r="M8" s="21" t="s">
        <v>2</v>
      </c>
      <c r="N8" s="19"/>
      <c r="O8" s="19"/>
      <c r="P8" s="19"/>
      <c r="Q8" s="19"/>
      <c r="R8" s="19"/>
      <c r="T8" s="21" t="s">
        <v>14</v>
      </c>
      <c r="U8" s="19"/>
      <c r="V8" s="19"/>
      <c r="W8" s="19"/>
    </row>
    <row r="9" spans="1:23" x14ac:dyDescent="0.25">
      <c r="B9" s="5"/>
      <c r="C9" s="5" t="s">
        <v>3</v>
      </c>
      <c r="D9" s="5"/>
      <c r="E9" s="5"/>
      <c r="F9" s="6"/>
      <c r="G9" s="8"/>
      <c r="H9" s="5"/>
      <c r="I9" s="5" t="s">
        <v>3</v>
      </c>
      <c r="J9" s="5"/>
      <c r="K9" s="5"/>
      <c r="L9" s="5"/>
      <c r="M9" s="9"/>
      <c r="N9" s="5"/>
      <c r="O9" s="5" t="s">
        <v>3</v>
      </c>
      <c r="P9" s="5"/>
      <c r="Q9" s="5"/>
      <c r="R9" s="5"/>
      <c r="T9" s="7"/>
    </row>
    <row r="10" spans="1:23" x14ac:dyDescent="0.25">
      <c r="A10" s="2" t="s">
        <v>0</v>
      </c>
      <c r="B10" s="23">
        <v>100</v>
      </c>
      <c r="C10" s="2">
        <v>375</v>
      </c>
      <c r="D10" s="2">
        <v>750</v>
      </c>
      <c r="E10" s="2">
        <v>1500</v>
      </c>
      <c r="F10" s="10">
        <v>3000</v>
      </c>
      <c r="G10" s="2" t="s">
        <v>0</v>
      </c>
      <c r="H10" s="2">
        <v>100</v>
      </c>
      <c r="I10" s="2">
        <v>375</v>
      </c>
      <c r="J10" s="2">
        <v>750</v>
      </c>
      <c r="K10" s="2">
        <v>1500</v>
      </c>
      <c r="L10" s="2">
        <v>3000</v>
      </c>
      <c r="M10" s="1" t="s">
        <v>0</v>
      </c>
      <c r="N10" s="2">
        <v>100</v>
      </c>
      <c r="O10" s="2">
        <v>375</v>
      </c>
      <c r="P10" s="2">
        <v>750</v>
      </c>
      <c r="Q10" s="2">
        <v>1500</v>
      </c>
      <c r="R10" s="2">
        <v>3000</v>
      </c>
      <c r="S10" s="5"/>
      <c r="T10" s="22" t="s">
        <v>4</v>
      </c>
      <c r="U10" s="11" t="s">
        <v>5</v>
      </c>
      <c r="V10" s="12" t="s">
        <v>6</v>
      </c>
    </row>
    <row r="11" spans="1:23" x14ac:dyDescent="0.25">
      <c r="A11" s="16">
        <v>0</v>
      </c>
      <c r="B11" s="13">
        <v>276.39999999999998</v>
      </c>
      <c r="C11" s="13">
        <v>288.60000000000002</v>
      </c>
      <c r="D11" s="13">
        <v>288.8</v>
      </c>
      <c r="E11" s="14">
        <v>299.2</v>
      </c>
      <c r="F11" s="15">
        <v>292.39999999999998</v>
      </c>
      <c r="G11" s="16">
        <v>0</v>
      </c>
      <c r="H11" s="16">
        <f>B11-$B$11</f>
        <v>0</v>
      </c>
      <c r="I11" s="16">
        <f>C11-$C$11</f>
        <v>0</v>
      </c>
      <c r="J11" s="16">
        <f>D11-$D$11</f>
        <v>0</v>
      </c>
      <c r="K11" s="16">
        <f>E11-$E$11</f>
        <v>0</v>
      </c>
      <c r="L11" s="16">
        <f>F11-$F$11</f>
        <v>0</v>
      </c>
      <c r="M11" s="3">
        <v>0</v>
      </c>
      <c r="N11" s="4">
        <f>H11/167.18</f>
        <v>0</v>
      </c>
      <c r="O11" s="4">
        <f t="shared" ref="O11:R11" si="0">I11/167.18</f>
        <v>0</v>
      </c>
      <c r="P11" s="4">
        <f t="shared" si="0"/>
        <v>0</v>
      </c>
      <c r="Q11" s="4">
        <f t="shared" si="0"/>
        <v>0</v>
      </c>
      <c r="R11" s="4">
        <f t="shared" si="0"/>
        <v>0</v>
      </c>
      <c r="S11" s="17"/>
      <c r="T11" s="7">
        <v>15</v>
      </c>
      <c r="U11">
        <v>2628</v>
      </c>
      <c r="V11">
        <f>U11-145</f>
        <v>2483</v>
      </c>
    </row>
    <row r="12" spans="1:23" x14ac:dyDescent="0.25">
      <c r="A12" s="16">
        <v>10</v>
      </c>
      <c r="B12" s="13">
        <v>293.7</v>
      </c>
      <c r="C12" s="13">
        <v>357.3</v>
      </c>
      <c r="D12" s="13">
        <v>383.2</v>
      </c>
      <c r="E12" s="14">
        <v>406.2</v>
      </c>
      <c r="F12" s="15">
        <v>427.7</v>
      </c>
      <c r="G12" s="16">
        <v>10</v>
      </c>
      <c r="H12" s="16">
        <f t="shared" ref="H12:H18" si="1">B12-$B$11</f>
        <v>17.300000000000011</v>
      </c>
      <c r="I12" s="16">
        <f t="shared" ref="I12:I18" si="2">C12-$C$11</f>
        <v>68.699999999999989</v>
      </c>
      <c r="J12" s="16">
        <f t="shared" ref="J12:J18" si="3">D12-$D$11</f>
        <v>94.399999999999977</v>
      </c>
      <c r="K12" s="16">
        <f t="shared" ref="K12:K18" si="4">E12-$E$11</f>
        <v>107</v>
      </c>
      <c r="L12" s="16">
        <f>F12-$F$11</f>
        <v>135.30000000000001</v>
      </c>
      <c r="M12" s="3">
        <v>10</v>
      </c>
      <c r="N12" s="4">
        <f t="shared" ref="N12:N18" si="5">H12/167.18</f>
        <v>0.10348127766479251</v>
      </c>
      <c r="O12" s="4">
        <f>I12/167.18</f>
        <v>0.41093432228735488</v>
      </c>
      <c r="P12" s="4">
        <f t="shared" ref="P12:P18" si="6">J12/167.18</f>
        <v>0.56466084459863608</v>
      </c>
      <c r="Q12" s="4">
        <f t="shared" ref="Q12:Q18" si="7">K12/167.18</f>
        <v>0.64002871156836938</v>
      </c>
      <c r="R12" s="4">
        <f t="shared" ref="R12:R18" si="8">L12/167.18</f>
        <v>0.80930733341308769</v>
      </c>
      <c r="S12" s="17"/>
      <c r="T12" s="7">
        <f>T11/2</f>
        <v>7.5</v>
      </c>
      <c r="U12">
        <v>1432</v>
      </c>
      <c r="V12">
        <f t="shared" ref="V12:V18" si="9">U12-145</f>
        <v>1287</v>
      </c>
    </row>
    <row r="13" spans="1:23" x14ac:dyDescent="0.25">
      <c r="A13" s="16">
        <v>20</v>
      </c>
      <c r="B13" s="14">
        <v>346</v>
      </c>
      <c r="C13" s="14">
        <v>473.1</v>
      </c>
      <c r="D13" s="14">
        <v>527.5</v>
      </c>
      <c r="E13" s="14">
        <v>629.20000000000005</v>
      </c>
      <c r="F13" s="15">
        <v>645.6</v>
      </c>
      <c r="G13" s="16">
        <v>20</v>
      </c>
      <c r="H13" s="16">
        <f t="shared" si="1"/>
        <v>69.600000000000023</v>
      </c>
      <c r="I13" s="16">
        <f t="shared" si="2"/>
        <v>184.5</v>
      </c>
      <c r="J13" s="16">
        <f t="shared" si="3"/>
        <v>238.7</v>
      </c>
      <c r="K13" s="16">
        <f t="shared" si="4"/>
        <v>330.00000000000006</v>
      </c>
      <c r="L13" s="16">
        <f t="shared" ref="L13:L18" si="10">F13-$F$11</f>
        <v>353.20000000000005</v>
      </c>
      <c r="M13" s="3">
        <v>20</v>
      </c>
      <c r="N13" s="4">
        <f t="shared" si="5"/>
        <v>0.41631774135662175</v>
      </c>
      <c r="O13" s="4">
        <f t="shared" ref="O13:O18" si="11">I13/167.18</f>
        <v>1.103600909199665</v>
      </c>
      <c r="P13" s="4">
        <f t="shared" si="6"/>
        <v>1.4278023687043904</v>
      </c>
      <c r="Q13" s="4">
        <f t="shared" si="7"/>
        <v>1.9739203253977751</v>
      </c>
      <c r="R13" s="4">
        <f t="shared" si="8"/>
        <v>2.1126929058499822</v>
      </c>
      <c r="S13" s="17"/>
      <c r="T13" s="7">
        <f t="shared" ref="T13:T17" si="12">T12/2</f>
        <v>3.75</v>
      </c>
      <c r="U13">
        <v>793</v>
      </c>
      <c r="V13">
        <f t="shared" si="9"/>
        <v>648</v>
      </c>
    </row>
    <row r="14" spans="1:23" x14ac:dyDescent="0.25">
      <c r="A14" s="16">
        <v>30</v>
      </c>
      <c r="B14" s="14">
        <v>369.6</v>
      </c>
      <c r="C14" s="14">
        <v>573.20000000000005</v>
      </c>
      <c r="D14" s="14">
        <v>805.7</v>
      </c>
      <c r="E14" s="14">
        <v>933</v>
      </c>
      <c r="F14" s="15">
        <v>944.3</v>
      </c>
      <c r="G14" s="16">
        <v>30</v>
      </c>
      <c r="H14" s="16">
        <f t="shared" si="1"/>
        <v>93.200000000000045</v>
      </c>
      <c r="I14" s="16">
        <f t="shared" si="2"/>
        <v>284.60000000000002</v>
      </c>
      <c r="J14" s="16">
        <f t="shared" si="3"/>
        <v>516.90000000000009</v>
      </c>
      <c r="K14" s="16">
        <f t="shared" si="4"/>
        <v>633.79999999999995</v>
      </c>
      <c r="L14" s="16">
        <f t="shared" si="10"/>
        <v>651.9</v>
      </c>
      <c r="M14" s="3">
        <v>30</v>
      </c>
      <c r="N14" s="4">
        <f t="shared" si="5"/>
        <v>0.55748295250628088</v>
      </c>
      <c r="O14" s="4">
        <f t="shared" si="11"/>
        <v>1.7023567412369902</v>
      </c>
      <c r="P14" s="4">
        <f t="shared" si="6"/>
        <v>3.0918770187821516</v>
      </c>
      <c r="Q14" s="4">
        <f t="shared" si="7"/>
        <v>3.7911233401124531</v>
      </c>
      <c r="R14" s="4">
        <f t="shared" si="8"/>
        <v>3.8993898791721495</v>
      </c>
      <c r="S14" s="17"/>
      <c r="T14" s="7">
        <f t="shared" si="12"/>
        <v>1.875</v>
      </c>
      <c r="U14">
        <v>479</v>
      </c>
      <c r="V14">
        <f t="shared" si="9"/>
        <v>334</v>
      </c>
    </row>
    <row r="15" spans="1:23" x14ac:dyDescent="0.25">
      <c r="A15" s="16">
        <v>60</v>
      </c>
      <c r="B15" s="14">
        <v>463.3</v>
      </c>
      <c r="C15" s="14">
        <v>843</v>
      </c>
      <c r="D15" s="14">
        <v>1225.7</v>
      </c>
      <c r="E15" s="14">
        <v>1310.7</v>
      </c>
      <c r="F15" s="15">
        <v>1492.2</v>
      </c>
      <c r="G15" s="16">
        <v>60</v>
      </c>
      <c r="H15" s="16">
        <f t="shared" si="1"/>
        <v>186.90000000000003</v>
      </c>
      <c r="I15" s="16">
        <f t="shared" si="2"/>
        <v>554.4</v>
      </c>
      <c r="J15" s="16">
        <f t="shared" si="3"/>
        <v>936.90000000000009</v>
      </c>
      <c r="K15" s="16">
        <f t="shared" si="4"/>
        <v>1011.5</v>
      </c>
      <c r="L15" s="16">
        <f t="shared" si="10"/>
        <v>1199.8000000000002</v>
      </c>
      <c r="M15" s="3">
        <v>60</v>
      </c>
      <c r="N15" s="4">
        <f t="shared" si="5"/>
        <v>1.1179566933843763</v>
      </c>
      <c r="O15" s="4">
        <f t="shared" si="11"/>
        <v>3.3161861466682616</v>
      </c>
      <c r="P15" s="4">
        <f t="shared" si="6"/>
        <v>5.6041392511065924</v>
      </c>
      <c r="Q15" s="4">
        <f t="shared" si="7"/>
        <v>6.0503648761813613</v>
      </c>
      <c r="R15" s="4">
        <f t="shared" si="8"/>
        <v>7.1766957770068194</v>
      </c>
      <c r="S15" s="17"/>
      <c r="T15" s="7">
        <f t="shared" si="12"/>
        <v>0.9375</v>
      </c>
      <c r="U15">
        <v>307</v>
      </c>
      <c r="V15">
        <f t="shared" si="9"/>
        <v>162</v>
      </c>
    </row>
    <row r="16" spans="1:23" x14ac:dyDescent="0.25">
      <c r="A16" s="16">
        <v>120</v>
      </c>
      <c r="B16" s="14">
        <v>661.5</v>
      </c>
      <c r="C16" s="14">
        <v>1316.3</v>
      </c>
      <c r="D16" s="14">
        <v>1589.7</v>
      </c>
      <c r="E16" s="14">
        <v>1851.3</v>
      </c>
      <c r="F16" s="15">
        <v>1969.7</v>
      </c>
      <c r="G16" s="16">
        <v>120</v>
      </c>
      <c r="H16" s="16">
        <f t="shared" si="1"/>
        <v>385.1</v>
      </c>
      <c r="I16" s="16">
        <f t="shared" si="2"/>
        <v>1027.6999999999998</v>
      </c>
      <c r="J16" s="16">
        <f t="shared" si="3"/>
        <v>1300.9000000000001</v>
      </c>
      <c r="K16" s="16">
        <f t="shared" si="4"/>
        <v>1552.1</v>
      </c>
      <c r="L16" s="16">
        <f t="shared" si="10"/>
        <v>1677.3000000000002</v>
      </c>
      <c r="M16" s="3">
        <v>120</v>
      </c>
      <c r="N16" s="4">
        <f t="shared" si="5"/>
        <v>2.3035052039717669</v>
      </c>
      <c r="O16" s="4">
        <f t="shared" si="11"/>
        <v>6.1472664194281599</v>
      </c>
      <c r="P16" s="4">
        <f t="shared" si="6"/>
        <v>7.7814331857877743</v>
      </c>
      <c r="Q16" s="4">
        <f t="shared" si="7"/>
        <v>9.2840052637875328</v>
      </c>
      <c r="R16" s="4">
        <f t="shared" si="8"/>
        <v>10.032898672089964</v>
      </c>
      <c r="S16" s="17"/>
      <c r="T16" s="7">
        <f t="shared" si="12"/>
        <v>0.46875</v>
      </c>
      <c r="U16">
        <v>227</v>
      </c>
      <c r="V16">
        <f t="shared" si="9"/>
        <v>82</v>
      </c>
    </row>
    <row r="17" spans="1:22" x14ac:dyDescent="0.25">
      <c r="A17" s="16">
        <v>180</v>
      </c>
      <c r="B17" s="14">
        <v>788</v>
      </c>
      <c r="C17" s="14">
        <v>1631.8</v>
      </c>
      <c r="D17" s="14">
        <v>2154.1999999999998</v>
      </c>
      <c r="E17" s="14">
        <v>2279.6999999999998</v>
      </c>
      <c r="F17" s="15">
        <v>2373.6999999999998</v>
      </c>
      <c r="G17" s="16">
        <v>180</v>
      </c>
      <c r="H17" s="16">
        <f t="shared" si="1"/>
        <v>511.6</v>
      </c>
      <c r="I17" s="16">
        <f t="shared" si="2"/>
        <v>1343.1999999999998</v>
      </c>
      <c r="J17" s="16">
        <f t="shared" si="3"/>
        <v>1865.3999999999999</v>
      </c>
      <c r="K17" s="16">
        <f t="shared" si="4"/>
        <v>1980.4999999999998</v>
      </c>
      <c r="L17" s="16">
        <f t="shared" si="10"/>
        <v>2081.2999999999997</v>
      </c>
      <c r="M17" s="3">
        <v>180</v>
      </c>
      <c r="N17" s="4">
        <f t="shared" si="5"/>
        <v>3.060174662040914</v>
      </c>
      <c r="O17" s="4">
        <f t="shared" si="11"/>
        <v>8.0344538820433051</v>
      </c>
      <c r="P17" s="4">
        <f t="shared" si="6"/>
        <v>11.158033257566693</v>
      </c>
      <c r="Q17" s="4">
        <f t="shared" si="7"/>
        <v>11.846512740758461</v>
      </c>
      <c r="R17" s="4">
        <f t="shared" si="8"/>
        <v>12.449455676516328</v>
      </c>
      <c r="S17" s="17"/>
      <c r="T17" s="7">
        <f t="shared" si="12"/>
        <v>0.234375</v>
      </c>
      <c r="U17">
        <v>179</v>
      </c>
      <c r="V17">
        <f t="shared" si="9"/>
        <v>34</v>
      </c>
    </row>
    <row r="18" spans="1:22" x14ac:dyDescent="0.25">
      <c r="A18" s="16">
        <v>240</v>
      </c>
      <c r="B18" s="14">
        <v>863.4</v>
      </c>
      <c r="C18" s="14">
        <v>1875.3</v>
      </c>
      <c r="D18" s="14">
        <v>2305.1999999999998</v>
      </c>
      <c r="E18" s="14">
        <v>2382.6999999999998</v>
      </c>
      <c r="F18" s="15">
        <v>2527.6999999999998</v>
      </c>
      <c r="G18" s="16">
        <v>240</v>
      </c>
      <c r="H18" s="16">
        <f t="shared" si="1"/>
        <v>587</v>
      </c>
      <c r="I18" s="16">
        <f t="shared" si="2"/>
        <v>1586.6999999999998</v>
      </c>
      <c r="J18" s="16">
        <f t="shared" si="3"/>
        <v>2016.3999999999999</v>
      </c>
      <c r="K18" s="16">
        <f t="shared" si="4"/>
        <v>2083.5</v>
      </c>
      <c r="L18" s="16">
        <f t="shared" si="10"/>
        <v>2235.2999999999997</v>
      </c>
      <c r="M18" s="3">
        <v>240</v>
      </c>
      <c r="N18" s="4">
        <f t="shared" si="5"/>
        <v>3.5111855485105874</v>
      </c>
      <c r="O18" s="4">
        <f t="shared" si="11"/>
        <v>9.4909678191171185</v>
      </c>
      <c r="P18" s="4">
        <f t="shared" si="6"/>
        <v>12.061251345854766</v>
      </c>
      <c r="Q18" s="4">
        <f t="shared" si="7"/>
        <v>12.462615145352315</v>
      </c>
      <c r="R18" s="4">
        <f t="shared" si="8"/>
        <v>13.37061849503529</v>
      </c>
      <c r="S18" s="17"/>
      <c r="T18" s="7">
        <v>0</v>
      </c>
      <c r="U18">
        <v>145</v>
      </c>
      <c r="V18">
        <f t="shared" si="9"/>
        <v>0</v>
      </c>
    </row>
    <row r="22" spans="1:22" x14ac:dyDescent="0.25">
      <c r="M22" s="18"/>
      <c r="N22" s="18"/>
      <c r="O22" s="18"/>
      <c r="P22" s="18"/>
      <c r="Q22" s="18"/>
    </row>
    <row r="23" spans="1:22" x14ac:dyDescent="0.25">
      <c r="M23" s="18"/>
      <c r="N23" s="18"/>
      <c r="O23" s="18"/>
      <c r="P23" s="18"/>
      <c r="Q23" s="18"/>
    </row>
    <row r="24" spans="1:22" x14ac:dyDescent="0.25">
      <c r="M24" s="18"/>
      <c r="N24" s="18"/>
      <c r="O24" s="18"/>
      <c r="P24" s="18"/>
      <c r="Q24" s="18"/>
    </row>
    <row r="25" spans="1:22" x14ac:dyDescent="0.25">
      <c r="M25" s="18"/>
      <c r="N25" s="18"/>
      <c r="O25" s="18"/>
      <c r="P25" s="18"/>
      <c r="Q25" s="18"/>
    </row>
    <row r="26" spans="1:22" x14ac:dyDescent="0.25">
      <c r="M26" s="18"/>
      <c r="N26" s="18"/>
      <c r="O26" s="18"/>
      <c r="P26" s="18"/>
      <c r="Q26" s="18"/>
    </row>
    <row r="27" spans="1:22" x14ac:dyDescent="0.25">
      <c r="M27" s="18"/>
      <c r="N27" s="18"/>
      <c r="O27" s="18"/>
      <c r="P27" s="18"/>
      <c r="Q27" s="18"/>
    </row>
    <row r="28" spans="1:22" x14ac:dyDescent="0.25">
      <c r="M28" s="18"/>
      <c r="N28" s="18"/>
      <c r="O28" s="18"/>
      <c r="P28" s="18"/>
      <c r="Q28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xguan</cp:lastModifiedBy>
  <dcterms:created xsi:type="dcterms:W3CDTF">2016-05-27T14:18:13Z</dcterms:created>
  <dcterms:modified xsi:type="dcterms:W3CDTF">2016-05-27T14:30:31Z</dcterms:modified>
</cp:coreProperties>
</file>